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pivotCaches>
    <pivotCache cacheId="0" r:id="rId3"/>
    <pivotCache cacheId="1" r:id="rId4"/>
  </pivotCaches>
  <fileRecoveryPr autoRecover="0"/>
</workbook>
</file>

<file path=xl/calcChain.xml><?xml version="1.0" encoding="utf-8"?>
<calcChain xmlns="http://schemas.openxmlformats.org/spreadsheetml/2006/main">
  <c r="S7" i="15" l="1"/>
  <c r="R7" i="15"/>
  <c r="Q7" i="15"/>
  <c r="P7" i="15"/>
  <c r="O7" i="15"/>
  <c r="H16" i="2" l="1"/>
  <c r="H15" i="2"/>
  <c r="H14" i="2"/>
  <c r="H13" i="2"/>
  <c r="H12" i="2"/>
  <c r="H11" i="2"/>
  <c r="H10" i="2"/>
  <c r="H9" i="2"/>
  <c r="H8" i="2"/>
  <c r="H7" i="2"/>
  <c r="H6" i="2"/>
  <c r="H5" i="2"/>
  <c r="L13" i="2"/>
  <c r="J13" i="2"/>
  <c r="L14" i="2"/>
  <c r="J14" i="2"/>
</calcChain>
</file>

<file path=xl/sharedStrings.xml><?xml version="1.0" encoding="utf-8"?>
<sst xmlns="http://schemas.openxmlformats.org/spreadsheetml/2006/main" count="61" uniqueCount="39">
  <si>
    <t>Region</t>
  </si>
  <si>
    <t>Quarter</t>
  </si>
  <si>
    <t>Cell phones</t>
  </si>
  <si>
    <t>Wrist bands</t>
  </si>
  <si>
    <t>Soft toys</t>
  </si>
  <si>
    <t>North</t>
  </si>
  <si>
    <t>Laptops</t>
  </si>
  <si>
    <t>Total</t>
  </si>
  <si>
    <t>South</t>
  </si>
  <si>
    <t>East</t>
  </si>
  <si>
    <t>West</t>
  </si>
  <si>
    <t>(All)</t>
  </si>
  <si>
    <t>Grand Total</t>
  </si>
  <si>
    <t>Row Labels</t>
  </si>
  <si>
    <t>Sum of Cell phones</t>
  </si>
  <si>
    <t>Sum of Wrist bands</t>
  </si>
  <si>
    <t>Sum of Laptops</t>
  </si>
  <si>
    <t>Sum of Soft toys</t>
  </si>
  <si>
    <t>Sum of Total</t>
  </si>
  <si>
    <t>Date</t>
  </si>
  <si>
    <t>Product</t>
  </si>
  <si>
    <t>Qty</t>
  </si>
  <si>
    <t>Cost</t>
  </si>
  <si>
    <t>Amt</t>
  </si>
  <si>
    <t>Tax</t>
  </si>
  <si>
    <t>Paper</t>
  </si>
  <si>
    <t>Staplers</t>
  </si>
  <si>
    <t>Pens</t>
  </si>
  <si>
    <t>File Folders</t>
  </si>
  <si>
    <t>Sum of Qty</t>
  </si>
  <si>
    <t>Diff Format</t>
  </si>
  <si>
    <t>Same Format</t>
  </si>
  <si>
    <t>DATE VALUE</t>
  </si>
  <si>
    <t>DATE</t>
  </si>
  <si>
    <t>Date Ref</t>
  </si>
  <si>
    <t>GETPIVOTDATA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</si>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</sst>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₹&quot;\ * #,##0.00_ ;_ &quot;₹&quot;\ * \-#,##0.00_ ;_ &quot;₹&quot;\ * &quot;-&quot;??_ ;_ @_ "/>
    <numFmt numFmtId="165" formatCode="_ * #,##0.00_ ;_ * \-#,##0.00_ ;_ * &quot;-&quot;??_ ;_ @_ "/>
    <numFmt numFmtId="166" formatCode="_ * #,##0_ ;_ * \-#,##0_ ;_ * &quot;-&quot;??_ ;_ @_ "/>
    <numFmt numFmtId="167" formatCode="[$-409]d\-mmm;@"/>
    <numFmt numFmtId="168" formatCode="_(* #,##0_);_(* \(#,##0\);_(* &quot;-&quot;??_);_(@_)"/>
    <numFmt numFmtId="169" formatCode="[$-24009]m/d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pivotButton="1" applyFont="1"/>
    <xf numFmtId="166" fontId="2" fillId="0" borderId="0" xfId="1" applyNumberFormat="1" applyFont="1"/>
    <xf numFmtId="166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2" fillId="0" borderId="0" xfId="0" applyNumberFormat="1" applyFont="1"/>
    <xf numFmtId="0" fontId="6" fillId="0" borderId="0" xfId="3" applyFont="1"/>
    <xf numFmtId="0" fontId="2" fillId="0" borderId="0" xfId="0" applyFont="1" applyAlignment="1">
      <alignment wrapText="1"/>
    </xf>
    <xf numFmtId="0" fontId="7" fillId="0" borderId="0" xfId="0" applyFont="1" applyFill="1" applyBorder="1"/>
    <xf numFmtId="0" fontId="2" fillId="0" borderId="0" xfId="0" applyFont="1" applyAlignment="1">
      <alignment horizontal="center" vertical="center" wrapText="1"/>
    </xf>
    <xf numFmtId="167" fontId="8" fillId="0" borderId="0" xfId="0" applyNumberFormat="1" applyFont="1" applyFill="1" applyBorder="1" applyProtection="1"/>
    <xf numFmtId="43" fontId="8" fillId="0" borderId="0" xfId="1" applyNumberFormat="1" applyFont="1" applyFill="1" applyBorder="1" applyProtection="1"/>
    <xf numFmtId="168" fontId="8" fillId="0" borderId="0" xfId="1" applyNumberFormat="1" applyFont="1" applyFill="1" applyBorder="1" applyProtection="1"/>
    <xf numFmtId="44" fontId="8" fillId="0" borderId="0" xfId="2" applyNumberFormat="1" applyFont="1" applyFill="1" applyBorder="1" applyProtection="1"/>
    <xf numFmtId="43" fontId="8" fillId="0" borderId="0" xfId="1" applyNumberFormat="1" applyFont="1" applyFill="1" applyBorder="1"/>
    <xf numFmtId="169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left"/>
    </xf>
    <xf numFmtId="0" fontId="2" fillId="0" borderId="0" xfId="0" applyNumberFormat="1" applyFont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36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5" formatCode="_ * #,##0.00_ ;_ * \-#,##0.00_ ;_ * &quot;-&quot;??_ ;_ @_ "/>
    </dxf>
    <dxf>
      <numFmt numFmtId="170" formatCode="_ * #,##0.0_ ;_ * \-#,##0.0_ ;_ * &quot;-&quot;??_ ;_ @_ "/>
    </dxf>
    <dxf>
      <numFmt numFmtId="166" formatCode="_ * #,##0_ ;_ * \-#,##0_ ;_ * &quot;-&quot;??_ ;_ @_ 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6" formatCode="_ * #,##0_ ;_ * \-#,##0_ ;_ * &quot;-&quot;??_ ;_ @_ "/>
    </dxf>
    <dxf>
      <numFmt numFmtId="170" formatCode="_ * #,##0.0_ ;_ * \-#,##0.0_ ;_ * &quot;-&quot;??_ ;_ @_ "/>
    </dxf>
    <dxf>
      <numFmt numFmtId="165" formatCode="_ * #,##0.00_ ;_ * \-#,##0.00_ ;_ * &quot;-&quot;??_ ;_ @_ "/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2-0000-FFFF-FFFF07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secondRowStripe" dxfId="29"/>
      <tableStyleElement type="firstColumnStripe" dxfId="28"/>
      <tableStyleElement type="second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2</xdr:col>
      <xdr:colOff>171451</xdr:colOff>
      <xdr:row>23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DBA52E-EEA7-46F6-9BD8-829F520F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dhu Bhatia" refreshedDate="43061.014444328706" createdVersion="6" refreshedVersion="6" minRefreshableVersion="3" recordCount="12" xr:uid="{166069B9-495C-4A04-AEE3-1332CF9C9496}">
  <cacheSource type="worksheet">
    <worksheetSource ref="B4:H16" sheet="Example 1"/>
  </cacheSource>
  <cacheFields count="7">
    <cacheField name="Region" numFmtId="0">
      <sharedItems containsBlank="1" count="5">
        <s v="North"/>
        <m/>
        <s v="South"/>
        <s v="East"/>
        <s v="West"/>
      </sharedItems>
    </cacheField>
    <cacheField name="Quarter" numFmtId="0">
      <sharedItems containsSemiMixedTypes="0" containsString="0" containsNumber="1" containsInteger="1" minValue="1" maxValue="3" count="3">
        <n v="1"/>
        <n v="2"/>
        <n v="3"/>
      </sharedItems>
    </cacheField>
    <cacheField name="Cell phones" numFmtId="166">
      <sharedItems containsSemiMixedTypes="0" containsString="0" containsNumber="1" containsInteger="1" minValue="22500" maxValue="60000"/>
    </cacheField>
    <cacheField name="Wrist bands" numFmtId="166">
      <sharedItems containsSemiMixedTypes="0" containsString="0" containsNumber="1" containsInteger="1" minValue="1250" maxValue="13000"/>
    </cacheField>
    <cacheField name="Soft toys" numFmtId="166">
      <sharedItems containsSemiMixedTypes="0" containsString="0" containsNumber="1" containsInteger="1" minValue="600" maxValue="6000"/>
    </cacheField>
    <cacheField name="Laptops" numFmtId="166">
      <sharedItems containsSemiMixedTypes="0" containsString="0" containsNumber="1" containsInteger="1" minValue="5000" maxValue="80000"/>
    </cacheField>
    <cacheField name="Total" numFmtId="166">
      <sharedItems containsSemiMixedTypes="0" containsString="0" containsNumber="1" containsInteger="1" minValue="34850" maxValue="15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dhu Bhatia" refreshedDate="43061.516758217593" createdVersion="6" refreshedVersion="6" minRefreshableVersion="3" recordCount="8" xr:uid="{87ED975A-5582-4847-B8B2-F9D1F68BEC7F}">
  <cacheSource type="worksheet">
    <worksheetSource ref="B4:I12" sheet="Example 2"/>
  </cacheSource>
  <cacheFields count="8">
    <cacheField name="Date" numFmtId="167">
      <sharedItems containsSemiMixedTypes="0" containsNonDate="0" containsDate="1" containsString="0" minDate="2017-01-02T00:00:00" maxDate="2017-01-26T00:00:00" count="5">
        <d v="2017-01-02T00:00:00"/>
        <d v="2017-01-06T00:00:00"/>
        <d v="2017-01-07T00:00:00"/>
        <d v="2017-01-08T00:00:00"/>
        <d v="2017-01-25T00:00:00"/>
      </sharedItems>
    </cacheField>
    <cacheField name="Region" numFmtId="167">
      <sharedItems count="2">
        <s v="East"/>
        <s v="West"/>
      </sharedItems>
    </cacheField>
    <cacheField name="Product" numFmtId="43">
      <sharedItems/>
    </cacheField>
    <cacheField name="Qty" numFmtId="168">
      <sharedItems containsSemiMixedTypes="0" containsString="0" containsNumber="1" containsInteger="1" minValue="8" maxValue="95"/>
    </cacheField>
    <cacheField name="Cost" numFmtId="43">
      <sharedItems containsSemiMixedTypes="0" containsString="0" containsNumber="1" minValue="2.19" maxValue="15.95"/>
    </cacheField>
    <cacheField name="Amt" numFmtId="44">
      <sharedItems containsSemiMixedTypes="0" containsString="0" containsNumber="1" minValue="39.92" maxValue="669.9"/>
    </cacheField>
    <cacheField name="Tax" numFmtId="43">
      <sharedItems containsSemiMixedTypes="0" containsString="0" containsNumber="1" minValue="2.7944000000000004" maxValue="46.893000000000001"/>
    </cacheField>
    <cacheField name="Total" numFmtId="43">
      <sharedItems containsSemiMixedTypes="0" containsString="0" containsNumber="1" minValue="42.714400000000005" maxValue="716.793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60000"/>
    <n v="13000"/>
    <n v="6000"/>
    <n v="80000"/>
    <n v="159000"/>
  </r>
  <r>
    <x v="1"/>
    <x v="1"/>
    <n v="45000"/>
    <n v="6750"/>
    <n v="2400"/>
    <n v="45000"/>
    <n v="99150"/>
  </r>
  <r>
    <x v="1"/>
    <x v="2"/>
    <n v="56000"/>
    <n v="2450"/>
    <n v="1200"/>
    <n v="50000"/>
    <n v="109650"/>
  </r>
  <r>
    <x v="2"/>
    <x v="0"/>
    <n v="30000"/>
    <n v="6500"/>
    <n v="3000"/>
    <n v="40000"/>
    <n v="79500"/>
  </r>
  <r>
    <x v="1"/>
    <x v="1"/>
    <n v="22500"/>
    <n v="2350"/>
    <n v="1200"/>
    <n v="25000"/>
    <n v="51050"/>
  </r>
  <r>
    <x v="1"/>
    <x v="2"/>
    <n v="28000"/>
    <n v="1250"/>
    <n v="600"/>
    <n v="5000"/>
    <n v="34850"/>
  </r>
  <r>
    <x v="3"/>
    <x v="0"/>
    <n v="60000"/>
    <n v="13000"/>
    <n v="6000"/>
    <n v="80000"/>
    <n v="159000"/>
  </r>
  <r>
    <x v="1"/>
    <x v="1"/>
    <n v="45000"/>
    <n v="6750"/>
    <n v="2400"/>
    <n v="67000"/>
    <n v="121150"/>
  </r>
  <r>
    <x v="1"/>
    <x v="2"/>
    <n v="60000"/>
    <n v="13000"/>
    <n v="6000"/>
    <n v="80000"/>
    <n v="159000"/>
  </r>
  <r>
    <x v="4"/>
    <x v="0"/>
    <n v="60000"/>
    <n v="13000"/>
    <n v="6000"/>
    <n v="56000"/>
    <n v="135000"/>
  </r>
  <r>
    <x v="1"/>
    <x v="1"/>
    <n v="45000"/>
    <n v="6750"/>
    <n v="2400"/>
    <n v="78000"/>
    <n v="132150"/>
  </r>
  <r>
    <x v="1"/>
    <x v="2"/>
    <n v="56000"/>
    <n v="2450"/>
    <n v="1200"/>
    <n v="45000"/>
    <n v="10465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Paper"/>
    <n v="20"/>
    <n v="12.95"/>
    <n v="259"/>
    <n v="18.130000000000003"/>
    <n v="277.13"/>
  </r>
  <r>
    <x v="1"/>
    <x v="1"/>
    <s v="Staplers"/>
    <n v="42"/>
    <n v="15.95"/>
    <n v="669.9"/>
    <n v="46.893000000000001"/>
    <n v="716.79300000000001"/>
  </r>
  <r>
    <x v="2"/>
    <x v="0"/>
    <s v="Pens"/>
    <n v="44"/>
    <n v="2.19"/>
    <n v="96.36"/>
    <n v="6.7452000000000005"/>
    <n v="103.1052"/>
  </r>
  <r>
    <x v="3"/>
    <x v="1"/>
    <s v="Paper"/>
    <n v="10"/>
    <n v="12.95"/>
    <n v="129.5"/>
    <n v="9.0650000000000013"/>
    <n v="138.565"/>
  </r>
  <r>
    <x v="3"/>
    <x v="0"/>
    <s v="Pens"/>
    <n v="95"/>
    <n v="2.19"/>
    <n v="208.04999999999998"/>
    <n v="14.563499999999999"/>
    <n v="222.61349999999999"/>
  </r>
  <r>
    <x v="3"/>
    <x v="1"/>
    <s v="File Folders"/>
    <n v="8"/>
    <n v="4.99"/>
    <n v="39.92"/>
    <n v="2.7944000000000004"/>
    <n v="42.714400000000005"/>
  </r>
  <r>
    <x v="4"/>
    <x v="0"/>
    <s v="Staplers"/>
    <n v="25"/>
    <n v="15.95"/>
    <n v="398.75"/>
    <n v="27.912500000000001"/>
    <n v="426.66250000000002"/>
  </r>
  <r>
    <x v="4"/>
    <x v="0"/>
    <s v="Pens"/>
    <n v="30"/>
    <n v="2.19"/>
    <n v="65.7"/>
    <n v="4.5990000000000002"/>
    <n v="70.299000000000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7057E6-FD33-48C6-84FC-6A67BF5C2A8F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J6:O10" firstHeaderRow="0" firstDataRow="1" firstDataCol="1" rowPageCount="1" colPageCount="1"/>
  <pivotFields count="7">
    <pivotField axis="axisPage" subtotalTop="0" showAll="0">
      <items count="6">
        <item x="3"/>
        <item x="0"/>
        <item x="2"/>
        <item x="4"/>
        <item x="1"/>
        <item t="default"/>
      </items>
    </pivotField>
    <pivotField axis="axisRow" subtotalTop="0" showAll="0">
      <items count="4">
        <item x="0"/>
        <item x="1"/>
        <item x="2"/>
        <item t="default"/>
      </items>
    </pivotField>
    <pivotField dataField="1" numFmtId="166" subtotalTop="0" showAll="0"/>
    <pivotField dataField="1" numFmtId="166" subtotalTop="0" showAll="0"/>
    <pivotField dataField="1" numFmtId="166" subtotalTop="0" showAll="0"/>
    <pivotField dataField="1" numFmtId="166" subtotalTop="0" showAll="0"/>
    <pivotField dataField="1" numFmtId="166" subtotalTop="0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Sum of Laptops" fld="5" baseField="0" baseItem="0"/>
    <dataField name="Sum of Wrist bands" fld="3" baseField="0" baseItem="0"/>
    <dataField name="Sum of Cell phones" fld="2" baseField="0" baseItem="0"/>
    <dataField name="Sum of Soft toys" fld="4" baseField="0" baseItem="0"/>
    <dataField name="Sum of Total" fld="6" baseField="0" baseItem="0"/>
  </dataFields>
  <formats count="10">
    <format dxfId="26">
      <pivotArea outline="0" collapsedLevelsAreSubtotals="1" fieldPosition="0"/>
    </format>
    <format dxfId="25">
      <pivotArea outline="0" collapsedLevelsAreSubtotals="1" fieldPosition="0"/>
    </format>
    <format dxfId="24">
      <pivotArea outline="0" collapsedLevelsAreSubtotals="1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3000FC-1524-42BB-AD13-538DBFFFA251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L6:M12" firstHeaderRow="1" firstDataRow="1" firstDataCol="1" rowPageCount="1" colPageCount="1"/>
  <pivotFields count="8">
    <pivotField axis="axisRow" numFmtId="167" subtotalTop="0" showAll="0">
      <items count="6">
        <item x="0"/>
        <item x="1"/>
        <item x="2"/>
        <item x="3"/>
        <item x="4"/>
        <item t="default"/>
      </items>
    </pivotField>
    <pivotField axis="axisPage" subtotalTop="0" showAll="0">
      <items count="3">
        <item x="0"/>
        <item x="1"/>
        <item t="default"/>
      </items>
    </pivotField>
    <pivotField subtotalTop="0" showAll="0"/>
    <pivotField dataField="1" numFmtId="168" subtotalTop="0" showAll="0"/>
    <pivotField numFmtId="43" subtotalTop="0" showAll="0"/>
    <pivotField numFmtId="44" subtotalTop="0" showAll="0"/>
    <pivotField numFmtId="43" subtotalTop="0" showAll="0"/>
    <pivotField numFmtId="43" subtotalTop="0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1" hier="-1"/>
  </pageFields>
  <dataFields count="1">
    <dataField name="Sum of Qty" fld="3" baseField="0" baseItem="0"/>
  </dataFields>
  <formats count="6"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oratefinanceinstitute.com/" TargetMode="Externa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7"/>
  <sheetViews>
    <sheetView showGridLines="0" workbookViewId="0">
      <selection activeCell="B2" sqref="B2:H2"/>
    </sheetView>
  </sheetViews>
  <sheetFormatPr defaultRowHeight="15.75" x14ac:dyDescent="0.25"/>
  <cols>
    <col min="1" max="2" width="9.140625" style="1"/>
    <col min="3" max="3" width="9.28515625" style="1" bestFit="1" customWidth="1"/>
    <col min="4" max="5" width="11.42578125" style="1" customWidth="1"/>
    <col min="6" max="7" width="9.28515625" style="1" bestFit="1" customWidth="1"/>
    <col min="8" max="8" width="9.5703125" style="1" bestFit="1" customWidth="1"/>
    <col min="9" max="9" width="9.140625" style="1"/>
    <col min="10" max="10" width="14.140625" style="1" bestFit="1" customWidth="1"/>
    <col min="11" max="11" width="16.28515625" style="1" bestFit="1" customWidth="1"/>
    <col min="12" max="12" width="14.28515625" style="1" bestFit="1" customWidth="1"/>
    <col min="13" max="13" width="11.85546875" style="1" bestFit="1" customWidth="1"/>
    <col min="14" max="14" width="12.42578125" style="1" bestFit="1" customWidth="1"/>
    <col min="15" max="15" width="11.28515625" style="1" bestFit="1" customWidth="1"/>
    <col min="16" max="16" width="22.140625" style="1" bestFit="1" customWidth="1"/>
    <col min="17" max="16384" width="9.140625" style="1"/>
  </cols>
  <sheetData>
    <row r="2" spans="2:15" x14ac:dyDescent="0.25">
      <c r="B2" s="7" t="s">
        <v>35</v>
      </c>
      <c r="C2" s="8"/>
      <c r="D2" s="8"/>
      <c r="E2" s="8"/>
      <c r="F2" s="8"/>
      <c r="G2" s="8"/>
      <c r="H2" s="8"/>
      <c r="J2" s="7" t="s">
        <v>35</v>
      </c>
      <c r="K2" s="8"/>
      <c r="L2" s="8"/>
      <c r="M2" s="8"/>
      <c r="N2" s="8"/>
      <c r="O2" s="8"/>
    </row>
    <row r="4" spans="2:1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6</v>
      </c>
      <c r="H4" s="1" t="s">
        <v>7</v>
      </c>
      <c r="J4" s="2" t="s">
        <v>0</v>
      </c>
      <c r="K4" s="1" t="s">
        <v>11</v>
      </c>
    </row>
    <row r="5" spans="2:15" x14ac:dyDescent="0.25">
      <c r="B5" s="1" t="s">
        <v>5</v>
      </c>
      <c r="C5" s="1">
        <v>1</v>
      </c>
      <c r="D5" s="3">
        <v>60000</v>
      </c>
      <c r="E5" s="3">
        <v>13000</v>
      </c>
      <c r="F5" s="3">
        <v>6000</v>
      </c>
      <c r="G5" s="3">
        <v>80000</v>
      </c>
      <c r="H5" s="4">
        <f t="shared" ref="H5:H16" si="0">SUM(D5:G5)</f>
        <v>159000</v>
      </c>
    </row>
    <row r="6" spans="2:15" ht="31.5" x14ac:dyDescent="0.25">
      <c r="C6" s="1">
        <v>2</v>
      </c>
      <c r="D6" s="3">
        <v>45000</v>
      </c>
      <c r="E6" s="3">
        <v>6750</v>
      </c>
      <c r="F6" s="3">
        <v>2400</v>
      </c>
      <c r="G6" s="3">
        <v>45000</v>
      </c>
      <c r="H6" s="4">
        <f t="shared" si="0"/>
        <v>99150</v>
      </c>
      <c r="J6" s="2" t="s">
        <v>13</v>
      </c>
      <c r="K6" s="12" t="s">
        <v>16</v>
      </c>
      <c r="L6" s="12" t="s">
        <v>15</v>
      </c>
      <c r="M6" s="12" t="s">
        <v>14</v>
      </c>
      <c r="N6" s="12" t="s">
        <v>17</v>
      </c>
      <c r="O6" s="12" t="s">
        <v>18</v>
      </c>
    </row>
    <row r="7" spans="2:15" x14ac:dyDescent="0.25">
      <c r="C7" s="1">
        <v>3</v>
      </c>
      <c r="D7" s="3">
        <v>56000</v>
      </c>
      <c r="E7" s="3">
        <v>2450</v>
      </c>
      <c r="F7" s="3">
        <v>1200</v>
      </c>
      <c r="G7" s="3">
        <v>50000</v>
      </c>
      <c r="H7" s="4">
        <f t="shared" si="0"/>
        <v>109650</v>
      </c>
      <c r="J7" s="5">
        <v>1</v>
      </c>
      <c r="K7" s="4">
        <v>256000</v>
      </c>
      <c r="L7" s="4">
        <v>45500</v>
      </c>
      <c r="M7" s="4">
        <v>210000</v>
      </c>
      <c r="N7" s="4">
        <v>21000</v>
      </c>
      <c r="O7" s="4">
        <v>532500</v>
      </c>
    </row>
    <row r="8" spans="2:15" x14ac:dyDescent="0.25">
      <c r="B8" s="1" t="s">
        <v>8</v>
      </c>
      <c r="C8" s="1">
        <v>1</v>
      </c>
      <c r="D8" s="4">
        <v>30000</v>
      </c>
      <c r="E8" s="4">
        <v>6500</v>
      </c>
      <c r="F8" s="4">
        <v>3000</v>
      </c>
      <c r="G8" s="4">
        <v>40000</v>
      </c>
      <c r="H8" s="4">
        <f t="shared" si="0"/>
        <v>79500</v>
      </c>
      <c r="J8" s="5">
        <v>2</v>
      </c>
      <c r="K8" s="4">
        <v>215000</v>
      </c>
      <c r="L8" s="4">
        <v>22600</v>
      </c>
      <c r="M8" s="4">
        <v>157500</v>
      </c>
      <c r="N8" s="4">
        <v>8400</v>
      </c>
      <c r="O8" s="4">
        <v>403500</v>
      </c>
    </row>
    <row r="9" spans="2:15" x14ac:dyDescent="0.25">
      <c r="C9" s="1">
        <v>2</v>
      </c>
      <c r="D9" s="4">
        <v>22500</v>
      </c>
      <c r="E9" s="4">
        <v>2350</v>
      </c>
      <c r="F9" s="4">
        <v>1200</v>
      </c>
      <c r="G9" s="4">
        <v>25000</v>
      </c>
      <c r="H9" s="4">
        <f t="shared" si="0"/>
        <v>51050</v>
      </c>
      <c r="J9" s="5">
        <v>3</v>
      </c>
      <c r="K9" s="4">
        <v>180000</v>
      </c>
      <c r="L9" s="4">
        <v>19150</v>
      </c>
      <c r="M9" s="4">
        <v>200000</v>
      </c>
      <c r="N9" s="4">
        <v>9000</v>
      </c>
      <c r="O9" s="4">
        <v>408150</v>
      </c>
    </row>
    <row r="10" spans="2:15" x14ac:dyDescent="0.25">
      <c r="C10" s="1">
        <v>3</v>
      </c>
      <c r="D10" s="4">
        <v>28000</v>
      </c>
      <c r="E10" s="4">
        <v>1250</v>
      </c>
      <c r="F10" s="4">
        <v>600</v>
      </c>
      <c r="G10" s="4">
        <v>5000</v>
      </c>
      <c r="H10" s="4">
        <f t="shared" si="0"/>
        <v>34850</v>
      </c>
      <c r="J10" s="5" t="s">
        <v>12</v>
      </c>
      <c r="K10" s="4">
        <v>651000</v>
      </c>
      <c r="L10" s="4">
        <v>87250</v>
      </c>
      <c r="M10" s="4">
        <v>567500</v>
      </c>
      <c r="N10" s="4">
        <v>38400</v>
      </c>
      <c r="O10" s="4">
        <v>1344150</v>
      </c>
    </row>
    <row r="11" spans="2:15" x14ac:dyDescent="0.25">
      <c r="B11" s="1" t="s">
        <v>9</v>
      </c>
      <c r="C11" s="1">
        <v>1</v>
      </c>
      <c r="D11" s="3">
        <v>60000</v>
      </c>
      <c r="E11" s="3">
        <v>13000</v>
      </c>
      <c r="F11" s="3">
        <v>6000</v>
      </c>
      <c r="G11" s="3">
        <v>80000</v>
      </c>
      <c r="H11" s="4">
        <f t="shared" si="0"/>
        <v>159000</v>
      </c>
    </row>
    <row r="12" spans="2:15" x14ac:dyDescent="0.25">
      <c r="C12" s="1">
        <v>2</v>
      </c>
      <c r="D12" s="3">
        <v>45000</v>
      </c>
      <c r="E12" s="3">
        <v>6750</v>
      </c>
      <c r="F12" s="3">
        <v>2400</v>
      </c>
      <c r="G12" s="3">
        <v>67000</v>
      </c>
      <c r="H12" s="4">
        <f t="shared" si="0"/>
        <v>121150</v>
      </c>
    </row>
    <row r="13" spans="2:15" x14ac:dyDescent="0.25">
      <c r="C13" s="1">
        <v>3</v>
      </c>
      <c r="D13" s="3">
        <v>60000</v>
      </c>
      <c r="E13" s="3">
        <v>13000</v>
      </c>
      <c r="F13" s="3">
        <v>6000</v>
      </c>
      <c r="G13" s="3">
        <v>80000</v>
      </c>
      <c r="H13" s="4">
        <f t="shared" si="0"/>
        <v>159000</v>
      </c>
      <c r="J13" s="6">
        <f>GETPIVOTDATA( "laptops", $J$4)</f>
        <v>651000</v>
      </c>
      <c r="L13" s="6">
        <f>GETPIVOTDATA( "sum of Total", $J$4)</f>
        <v>1344150</v>
      </c>
    </row>
    <row r="14" spans="2:15" x14ac:dyDescent="0.25">
      <c r="B14" s="1" t="s">
        <v>10</v>
      </c>
      <c r="C14" s="1">
        <v>1</v>
      </c>
      <c r="D14" s="3">
        <v>60000</v>
      </c>
      <c r="E14" s="3">
        <v>13000</v>
      </c>
      <c r="F14" s="3">
        <v>6000</v>
      </c>
      <c r="G14" s="3">
        <v>56000</v>
      </c>
      <c r="H14" s="4">
        <f t="shared" si="0"/>
        <v>135000</v>
      </c>
      <c r="J14" s="6">
        <f>GETPIVOTDATA( "laptops", $J$4)</f>
        <v>651000</v>
      </c>
      <c r="L14" s="6">
        <f>GETPIVOTDATA( "sum of Total", $J$4)</f>
        <v>1344150</v>
      </c>
    </row>
    <row r="15" spans="2:15" x14ac:dyDescent="0.25">
      <c r="C15" s="1">
        <v>2</v>
      </c>
      <c r="D15" s="3">
        <v>45000</v>
      </c>
      <c r="E15" s="3">
        <v>6750</v>
      </c>
      <c r="F15" s="3">
        <v>2400</v>
      </c>
      <c r="G15" s="3">
        <v>78000</v>
      </c>
      <c r="H15" s="4">
        <f t="shared" si="0"/>
        <v>132150</v>
      </c>
    </row>
    <row r="16" spans="2:15" x14ac:dyDescent="0.25">
      <c r="C16" s="1">
        <v>3</v>
      </c>
      <c r="D16" s="3">
        <v>56000</v>
      </c>
      <c r="E16" s="3">
        <v>2450</v>
      </c>
      <c r="F16" s="3">
        <v>1200</v>
      </c>
      <c r="G16" s="3">
        <v>45000</v>
      </c>
      <c r="H16" s="4">
        <f t="shared" si="0"/>
        <v>104650</v>
      </c>
    </row>
    <row r="17" spans="2:12" x14ac:dyDescent="0.25">
      <c r="L17" s="6"/>
    </row>
    <row r="18" spans="2:12" x14ac:dyDescent="0.25">
      <c r="B18" s="9" t="s">
        <v>36</v>
      </c>
    </row>
    <row r="22" spans="2:12" x14ac:dyDescent="0.25">
      <c r="I22" s="10"/>
    </row>
    <row r="25" spans="2:12" x14ac:dyDescent="0.25">
      <c r="B25" s="1" t="s">
        <v>37</v>
      </c>
    </row>
    <row r="26" spans="2:12" x14ac:dyDescent="0.25">
      <c r="B26" s="11" t="s">
        <v>38</v>
      </c>
    </row>
    <row r="27" spans="2:12" x14ac:dyDescent="0.25">
      <c r="C27" s="3"/>
      <c r="D27" s="3"/>
    </row>
  </sheetData>
  <hyperlinks>
    <hyperlink ref="B26" r:id="rId2" xr:uid="{13742F4B-22A7-4327-A3A1-7ECBDC591258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2FD9-4E10-4A0A-B39E-264E1F4F1D4C}">
  <dimension ref="B2:S16"/>
  <sheetViews>
    <sheetView showGridLines="0" tabSelected="1" workbookViewId="0">
      <selection activeCell="S7" sqref="S7"/>
    </sheetView>
  </sheetViews>
  <sheetFormatPr defaultRowHeight="15.75" x14ac:dyDescent="0.25"/>
  <cols>
    <col min="1" max="1" width="9.140625" style="1"/>
    <col min="2" max="2" width="9.28515625" style="1" bestFit="1" customWidth="1"/>
    <col min="3" max="4" width="9.140625" style="1"/>
    <col min="5" max="6" width="9.28515625" style="1" bestFit="1" customWidth="1"/>
    <col min="7" max="7" width="9.85546875" style="1" bestFit="1" customWidth="1"/>
    <col min="8" max="9" width="9.28515625" style="1" bestFit="1" customWidth="1"/>
    <col min="10" max="11" width="9.140625" style="1"/>
    <col min="12" max="12" width="12.5703125" style="1" bestFit="1" customWidth="1"/>
    <col min="13" max="13" width="10.28515625" style="1" bestFit="1" customWidth="1"/>
    <col min="14" max="14" width="9.140625" style="1"/>
    <col min="15" max="16" width="8.85546875" style="1" customWidth="1"/>
    <col min="17" max="17" width="7.7109375" style="1" customWidth="1"/>
    <col min="18" max="18" width="6.85546875" style="1" customWidth="1"/>
    <col min="19" max="19" width="10.28515625" style="1" bestFit="1" customWidth="1"/>
    <col min="20" max="16384" width="9.140625" style="1"/>
  </cols>
  <sheetData>
    <row r="2" spans="2:19" x14ac:dyDescent="0.25">
      <c r="B2" s="7" t="s">
        <v>35</v>
      </c>
      <c r="C2" s="8"/>
      <c r="D2" s="8"/>
      <c r="E2" s="8"/>
      <c r="F2" s="8"/>
      <c r="G2" s="8"/>
      <c r="H2" s="8"/>
      <c r="I2" s="8"/>
      <c r="L2" s="7" t="s">
        <v>35</v>
      </c>
      <c r="M2" s="8"/>
      <c r="N2" s="8"/>
      <c r="O2" s="8"/>
      <c r="P2" s="8"/>
      <c r="Q2" s="8"/>
      <c r="R2" s="8"/>
      <c r="S2" s="8"/>
    </row>
    <row r="4" spans="2:19" ht="47.25" x14ac:dyDescent="0.25">
      <c r="B4" s="13" t="s">
        <v>19</v>
      </c>
      <c r="C4" s="13" t="s">
        <v>0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3" t="s">
        <v>7</v>
      </c>
      <c r="J4" s="13"/>
      <c r="K4" s="13"/>
      <c r="L4" s="2" t="s">
        <v>0</v>
      </c>
      <c r="M4" s="1" t="s">
        <v>11</v>
      </c>
      <c r="O4" s="14" t="s">
        <v>30</v>
      </c>
      <c r="P4" s="14" t="s">
        <v>31</v>
      </c>
      <c r="Q4" s="14" t="s">
        <v>32</v>
      </c>
      <c r="R4" s="14" t="s">
        <v>33</v>
      </c>
      <c r="S4" s="14" t="s">
        <v>34</v>
      </c>
    </row>
    <row r="5" spans="2:19" x14ac:dyDescent="0.25">
      <c r="B5" s="15">
        <v>42737</v>
      </c>
      <c r="C5" s="15" t="s">
        <v>9</v>
      </c>
      <c r="D5" s="16" t="s">
        <v>25</v>
      </c>
      <c r="E5" s="17">
        <v>20</v>
      </c>
      <c r="F5" s="16">
        <v>12.95</v>
      </c>
      <c r="G5" s="18">
        <v>259</v>
      </c>
      <c r="H5" s="16">
        <v>18.130000000000003</v>
      </c>
      <c r="I5" s="19">
        <v>277.13</v>
      </c>
      <c r="J5" s="19"/>
      <c r="K5" s="19"/>
      <c r="S5" s="20">
        <v>42737</v>
      </c>
    </row>
    <row r="6" spans="2:19" x14ac:dyDescent="0.25">
      <c r="B6" s="15">
        <v>42741</v>
      </c>
      <c r="C6" s="15" t="s">
        <v>10</v>
      </c>
      <c r="D6" s="16" t="s">
        <v>26</v>
      </c>
      <c r="E6" s="17">
        <v>42</v>
      </c>
      <c r="F6" s="16">
        <v>15.95</v>
      </c>
      <c r="G6" s="18">
        <v>669.9</v>
      </c>
      <c r="H6" s="16">
        <v>46.893000000000001</v>
      </c>
      <c r="I6" s="19">
        <v>716.79300000000001</v>
      </c>
      <c r="J6" s="19"/>
      <c r="K6" s="19"/>
      <c r="L6" s="2" t="s">
        <v>13</v>
      </c>
      <c r="M6" s="1" t="s">
        <v>29</v>
      </c>
    </row>
    <row r="7" spans="2:19" x14ac:dyDescent="0.25">
      <c r="B7" s="15">
        <v>42742</v>
      </c>
      <c r="C7" s="15" t="s">
        <v>9</v>
      </c>
      <c r="D7" s="16" t="s">
        <v>27</v>
      </c>
      <c r="E7" s="17">
        <v>44</v>
      </c>
      <c r="F7" s="16">
        <v>2.19</v>
      </c>
      <c r="G7" s="18">
        <v>96.36</v>
      </c>
      <c r="H7" s="16">
        <v>6.7452000000000005</v>
      </c>
      <c r="I7" s="19">
        <v>103.1052</v>
      </c>
      <c r="J7" s="19"/>
      <c r="K7" s="19"/>
      <c r="L7" s="21">
        <v>42737</v>
      </c>
      <c r="M7" s="22">
        <v>20</v>
      </c>
      <c r="O7" s="23" t="e">
        <f>GETPIVOTDATA("Qty",$L$6,"Date","02/01/17")</f>
        <v>#REF!</v>
      </c>
      <c r="P7" s="23">
        <f>GETPIVOTDATA("Qty",$L$6,"Date","2-Jan")</f>
        <v>20</v>
      </c>
      <c r="Q7" s="23">
        <f>GETPIVOTDATA("Qty",$L$6,"Date",DATEVALUE("1/2/17"))</f>
        <v>20</v>
      </c>
      <c r="R7" s="23">
        <f>GETPIVOTDATA("Sum of Qty",$L$6,"Date",DATE(2017,1,2))</f>
        <v>20</v>
      </c>
      <c r="S7" s="23">
        <f>GETPIVOTDATA("Qty",$L$6,"Date",S5)</f>
        <v>20</v>
      </c>
    </row>
    <row r="8" spans="2:19" x14ac:dyDescent="0.25">
      <c r="B8" s="15">
        <v>42743</v>
      </c>
      <c r="C8" s="15" t="s">
        <v>10</v>
      </c>
      <c r="D8" s="16" t="s">
        <v>25</v>
      </c>
      <c r="E8" s="17">
        <v>10</v>
      </c>
      <c r="F8" s="16">
        <v>12.95</v>
      </c>
      <c r="G8" s="18">
        <v>129.5</v>
      </c>
      <c r="H8" s="16">
        <v>9.0650000000000013</v>
      </c>
      <c r="I8" s="19">
        <v>138.565</v>
      </c>
      <c r="J8" s="19"/>
      <c r="K8" s="19"/>
      <c r="L8" s="21">
        <v>42741</v>
      </c>
      <c r="M8" s="22">
        <v>42</v>
      </c>
    </row>
    <row r="9" spans="2:19" x14ac:dyDescent="0.25">
      <c r="B9" s="15">
        <v>42743</v>
      </c>
      <c r="C9" s="15" t="s">
        <v>9</v>
      </c>
      <c r="D9" s="16" t="s">
        <v>27</v>
      </c>
      <c r="E9" s="17">
        <v>95</v>
      </c>
      <c r="F9" s="16">
        <v>2.19</v>
      </c>
      <c r="G9" s="18">
        <v>208.04999999999998</v>
      </c>
      <c r="H9" s="16">
        <v>14.563499999999999</v>
      </c>
      <c r="I9" s="19">
        <v>222.61349999999999</v>
      </c>
      <c r="J9" s="19"/>
      <c r="K9" s="19"/>
      <c r="L9" s="21">
        <v>42742</v>
      </c>
      <c r="M9" s="22">
        <v>44</v>
      </c>
    </row>
    <row r="10" spans="2:19" x14ac:dyDescent="0.25">
      <c r="B10" s="15">
        <v>42743</v>
      </c>
      <c r="C10" s="15" t="s">
        <v>10</v>
      </c>
      <c r="D10" s="16" t="s">
        <v>28</v>
      </c>
      <c r="E10" s="17">
        <v>8</v>
      </c>
      <c r="F10" s="16">
        <v>4.99</v>
      </c>
      <c r="G10" s="18">
        <v>39.92</v>
      </c>
      <c r="H10" s="16">
        <v>2.7944000000000004</v>
      </c>
      <c r="I10" s="19">
        <v>42.714400000000005</v>
      </c>
      <c r="J10" s="19"/>
      <c r="K10" s="19"/>
      <c r="L10" s="21">
        <v>42743</v>
      </c>
      <c r="M10" s="22">
        <v>113</v>
      </c>
    </row>
    <row r="11" spans="2:19" x14ac:dyDescent="0.25">
      <c r="B11" s="15">
        <v>42760</v>
      </c>
      <c r="C11" s="15" t="s">
        <v>9</v>
      </c>
      <c r="D11" s="16" t="s">
        <v>26</v>
      </c>
      <c r="E11" s="17">
        <v>25</v>
      </c>
      <c r="F11" s="16">
        <v>15.95</v>
      </c>
      <c r="G11" s="18">
        <v>398.75</v>
      </c>
      <c r="H11" s="16">
        <v>27.912500000000001</v>
      </c>
      <c r="I11" s="19">
        <v>426.66250000000002</v>
      </c>
      <c r="J11" s="19"/>
      <c r="K11" s="19"/>
      <c r="L11" s="21">
        <v>42760</v>
      </c>
      <c r="M11" s="22">
        <v>55</v>
      </c>
    </row>
    <row r="12" spans="2:19" x14ac:dyDescent="0.25">
      <c r="B12" s="15">
        <v>42760</v>
      </c>
      <c r="C12" s="15" t="s">
        <v>9</v>
      </c>
      <c r="D12" s="16" t="s">
        <v>27</v>
      </c>
      <c r="E12" s="17">
        <v>30</v>
      </c>
      <c r="F12" s="16">
        <v>2.19</v>
      </c>
      <c r="G12" s="18">
        <v>65.7</v>
      </c>
      <c r="H12" s="16">
        <v>4.5990000000000002</v>
      </c>
      <c r="I12" s="19">
        <v>70.299000000000007</v>
      </c>
      <c r="J12" s="19"/>
      <c r="K12" s="19"/>
      <c r="L12" s="21" t="s">
        <v>12</v>
      </c>
      <c r="M12" s="22">
        <v>274</v>
      </c>
    </row>
    <row r="13" spans="2:19" x14ac:dyDescent="0.25">
      <c r="B13" s="15"/>
      <c r="C13" s="15"/>
      <c r="D13" s="16"/>
      <c r="E13" s="16"/>
      <c r="F13" s="16"/>
      <c r="G13" s="16"/>
      <c r="H13" s="16"/>
      <c r="I13" s="19"/>
      <c r="J13" s="19"/>
      <c r="K13" s="19"/>
    </row>
    <row r="14" spans="2:19" x14ac:dyDescent="0.25">
      <c r="D14" s="3"/>
      <c r="E14" s="3"/>
      <c r="F14" s="3"/>
      <c r="G14" s="3"/>
      <c r="H14" s="4"/>
    </row>
    <row r="15" spans="2:19" x14ac:dyDescent="0.25">
      <c r="D15" s="3"/>
      <c r="E15" s="3"/>
      <c r="F15" s="3"/>
      <c r="G15" s="3"/>
      <c r="H15" s="4"/>
    </row>
    <row r="16" spans="2:19" x14ac:dyDescent="0.25">
      <c r="D16" s="3"/>
      <c r="E16" s="3"/>
      <c r="F16" s="3"/>
      <c r="G16" s="3"/>
      <c r="H16" s="4"/>
    </row>
  </sheetData>
  <dataValidations disablePrompts="1" count="1">
    <dataValidation type="list" allowBlank="1" showInputMessage="1" showErrorMessage="1" sqref="D5:D12" xr:uid="{9264A0D9-6A7A-4138-A3C5-94512C0B0185}">
      <formula1>Product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2018-03-05T18:33:13Z</dcterms:modified>
</cp:coreProperties>
</file>